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BMC ORAL HEALTH/Latest manuscript令和/"/>
    </mc:Choice>
  </mc:AlternateContent>
  <xr:revisionPtr revIDLastSave="0" documentId="13_ncr:1_{1BE52509-C23B-7945-9185-96E1F7C3BF96}" xr6:coauthVersionLast="36" xr6:coauthVersionMax="36" xr10:uidLastSave="{00000000-0000-0000-0000-000000000000}"/>
  <bookViews>
    <workbookView xWindow="0" yWindow="460" windowWidth="28800" windowHeight="14880" tabRatio="500" activeTab="1" xr2:uid="{00000000-000D-0000-FFFF-FFFF00000000}"/>
  </bookViews>
  <sheets>
    <sheet name="Sheet1 (2)" sheetId="2" r:id="rId1"/>
    <sheet name="Sheet1" sheetId="1" r:id="rId2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36" i="2" l="1"/>
  <c r="Q35" i="2"/>
  <c r="Q33" i="2"/>
  <c r="Q32" i="2"/>
  <c r="K32" i="2"/>
  <c r="Q30" i="2"/>
  <c r="Q29" i="2"/>
  <c r="Q26" i="2"/>
  <c r="Q27" i="2"/>
  <c r="P23" i="2"/>
  <c r="Q21" i="2"/>
  <c r="Q23" i="2"/>
  <c r="Q24" i="2"/>
  <c r="Q20" i="2"/>
  <c r="L26" i="2"/>
  <c r="K26" i="2"/>
  <c r="L32" i="2"/>
  <c r="M32" i="2"/>
  <c r="N32" i="2"/>
  <c r="O32" i="2"/>
  <c r="P32" i="2"/>
  <c r="L33" i="2"/>
  <c r="M33" i="2"/>
  <c r="N33" i="2"/>
  <c r="O33" i="2"/>
  <c r="P33" i="2"/>
  <c r="K33" i="2"/>
  <c r="K23" i="2"/>
  <c r="L24" i="2"/>
  <c r="L27" i="2" s="1"/>
  <c r="M24" i="2"/>
  <c r="N24" i="2"/>
  <c r="N27" i="2" s="1"/>
  <c r="O24" i="2"/>
  <c r="O27" i="2" s="1"/>
  <c r="P24" i="2"/>
  <c r="K24" i="2"/>
  <c r="K27" i="2" s="1"/>
  <c r="N23" i="2"/>
  <c r="N26" i="2" s="1"/>
  <c r="C21" i="2"/>
  <c r="I27" i="2"/>
  <c r="H27" i="2"/>
  <c r="G27" i="2"/>
  <c r="F27" i="2"/>
  <c r="E27" i="2"/>
  <c r="D27" i="2"/>
  <c r="C27" i="2"/>
  <c r="P26" i="2"/>
  <c r="O26" i="2"/>
  <c r="I26" i="2"/>
  <c r="H26" i="2"/>
  <c r="G26" i="2"/>
  <c r="F26" i="2"/>
  <c r="E26" i="2"/>
  <c r="D26" i="2"/>
  <c r="C26" i="2"/>
  <c r="P27" i="2"/>
  <c r="M27" i="2"/>
  <c r="O23" i="2"/>
  <c r="M23" i="2"/>
  <c r="M26" i="2" s="1"/>
  <c r="L23" i="2"/>
  <c r="I21" i="2"/>
  <c r="H21" i="2"/>
  <c r="G21" i="2"/>
  <c r="F21" i="2"/>
  <c r="E21" i="2"/>
  <c r="D21" i="2"/>
  <c r="I20" i="2"/>
  <c r="H20" i="2"/>
  <c r="G20" i="2"/>
  <c r="F20" i="2"/>
  <c r="E20" i="2"/>
  <c r="D20" i="2"/>
  <c r="C20" i="2"/>
</calcChain>
</file>

<file path=xl/sharedStrings.xml><?xml version="1.0" encoding="utf-8"?>
<sst xmlns="http://schemas.openxmlformats.org/spreadsheetml/2006/main" count="125" uniqueCount="77">
  <si>
    <t>CAL</t>
    <phoneticPr fontId="1"/>
  </si>
  <si>
    <t>10 (100%)</t>
    <phoneticPr fontId="1"/>
  </si>
  <si>
    <t>5 (50%)</t>
    <phoneticPr fontId="1"/>
  </si>
  <si>
    <t>33(100%)</t>
    <phoneticPr fontId="1"/>
  </si>
  <si>
    <t>20(60.6%)</t>
    <phoneticPr fontId="1"/>
  </si>
  <si>
    <t>51 (98.1%)</t>
    <phoneticPr fontId="1"/>
  </si>
  <si>
    <t>45 (86.5%)</t>
    <phoneticPr fontId="1"/>
  </si>
  <si>
    <t>34 (65.4%)</t>
    <phoneticPr fontId="1"/>
  </si>
  <si>
    <t>3.7±1.3</t>
    <phoneticPr fontId="1"/>
  </si>
  <si>
    <t>28 (84.8%)</t>
    <phoneticPr fontId="1"/>
  </si>
  <si>
    <t>40 (76.9%)</t>
    <phoneticPr fontId="1"/>
  </si>
  <si>
    <t>27 (96.4%)</t>
    <phoneticPr fontId="1"/>
  </si>
  <si>
    <t>25 (89.3%)</t>
    <phoneticPr fontId="1"/>
  </si>
  <si>
    <t>16 (57.%)</t>
    <phoneticPr fontId="1"/>
  </si>
  <si>
    <t>19 (67.9%)</t>
    <phoneticPr fontId="1"/>
  </si>
  <si>
    <t>110 (89.4%)</t>
    <phoneticPr fontId="1"/>
  </si>
  <si>
    <t>121 (98.3%)</t>
    <phoneticPr fontId="1"/>
  </si>
  <si>
    <t>75 (60.1%)</t>
    <phoneticPr fontId="1"/>
  </si>
  <si>
    <t>97 (78.9%)</t>
    <phoneticPr fontId="1"/>
  </si>
  <si>
    <t>2.4±0.4</t>
    <phoneticPr fontId="1"/>
  </si>
  <si>
    <t>2.6±0.5</t>
    <phoneticPr fontId="1"/>
  </si>
  <si>
    <t xml:space="preserve">   </t>
    <phoneticPr fontId="1"/>
  </si>
  <si>
    <t>　　　　　　　　　　　　　　　　　　　　　2006年</t>
    <rPh sb="25" eb="26">
      <t>ネン</t>
    </rPh>
    <phoneticPr fontId="1"/>
  </si>
  <si>
    <t>30(90.9%)*</t>
    <phoneticPr fontId="1"/>
  </si>
  <si>
    <t>2.5±0.5</t>
    <phoneticPr fontId="1"/>
  </si>
  <si>
    <t>Current</t>
    <phoneticPr fontId="1"/>
  </si>
  <si>
    <t>20-29</t>
    <phoneticPr fontId="1"/>
  </si>
  <si>
    <t>30-39</t>
    <phoneticPr fontId="1"/>
  </si>
  <si>
    <t>40-49</t>
    <phoneticPr fontId="1"/>
  </si>
  <si>
    <t>50-59</t>
    <phoneticPr fontId="1"/>
  </si>
  <si>
    <t>60-69</t>
    <rPh sb="0" eb="5">
      <t>ゴウケイ</t>
    </rPh>
    <phoneticPr fontId="1"/>
  </si>
  <si>
    <t>70-79</t>
    <phoneticPr fontId="1"/>
  </si>
  <si>
    <t>Total</t>
    <phoneticPr fontId="1"/>
  </si>
  <si>
    <t>1980's</t>
    <phoneticPr fontId="1"/>
  </si>
  <si>
    <t>Number of subjects</t>
    <phoneticPr fontId="1"/>
  </si>
  <si>
    <t xml:space="preserve">  Prevalence CAL ≥3 mm</t>
    <phoneticPr fontId="1"/>
  </si>
  <si>
    <t xml:space="preserve">  Prevalence CAL ≥5 mm</t>
    <phoneticPr fontId="1"/>
  </si>
  <si>
    <t xml:space="preserve">  Mean CAL (mm)</t>
    <phoneticPr fontId="1"/>
  </si>
  <si>
    <t>PPD measures</t>
    <phoneticPr fontId="1"/>
  </si>
  <si>
    <t xml:space="preserve">  Mean PPD (mm)</t>
    <phoneticPr fontId="1"/>
  </si>
  <si>
    <t>1.2±0.6</t>
    <phoneticPr fontId="1"/>
  </si>
  <si>
    <t>1.6±0.5</t>
    <phoneticPr fontId="1"/>
  </si>
  <si>
    <t>1.5±0.5</t>
    <phoneticPr fontId="1"/>
  </si>
  <si>
    <t>2.1±0.8</t>
    <phoneticPr fontId="1"/>
  </si>
  <si>
    <t>2.7±1.0</t>
    <phoneticPr fontId="1"/>
  </si>
  <si>
    <t>3.7±1.5</t>
    <phoneticPr fontId="1"/>
  </si>
  <si>
    <t>2.3±0.5</t>
    <phoneticPr fontId="1"/>
  </si>
  <si>
    <t>2.7±0.5</t>
    <phoneticPr fontId="1"/>
  </si>
  <si>
    <t>2.8±0.7</t>
    <phoneticPr fontId="1"/>
  </si>
  <si>
    <t>2.9±0.8</t>
    <phoneticPr fontId="1"/>
  </si>
  <si>
    <t>2.5±0.6</t>
    <phoneticPr fontId="1"/>
  </si>
  <si>
    <t>2.2±1.2</t>
    <phoneticPr fontId="1"/>
  </si>
  <si>
    <t>21-34</t>
    <phoneticPr fontId="1"/>
  </si>
  <si>
    <t>35-44</t>
    <phoneticPr fontId="1"/>
  </si>
  <si>
    <t>45-54</t>
    <phoneticPr fontId="1"/>
  </si>
  <si>
    <t>55-64</t>
    <phoneticPr fontId="1"/>
  </si>
  <si>
    <t>65-74</t>
    <phoneticPr fontId="1"/>
  </si>
  <si>
    <t>75+</t>
    <phoneticPr fontId="1"/>
  </si>
  <si>
    <t>2.2±0.6</t>
    <phoneticPr fontId="1"/>
  </si>
  <si>
    <t>2.9 ±1.1</t>
    <phoneticPr fontId="1"/>
  </si>
  <si>
    <t>3.0±0.8</t>
    <phoneticPr fontId="1"/>
  </si>
  <si>
    <t>3.4±1.0</t>
    <phoneticPr fontId="1"/>
  </si>
  <si>
    <t>2.8 ±1.0</t>
    <phoneticPr fontId="1"/>
  </si>
  <si>
    <t>2.7 ±0.6</t>
    <phoneticPr fontId="1"/>
  </si>
  <si>
    <t>2.5 ±0.5</t>
    <phoneticPr fontId="1"/>
  </si>
  <si>
    <t>2.4 ±0.4</t>
    <phoneticPr fontId="1"/>
  </si>
  <si>
    <t>2.4 ±0.3</t>
    <phoneticPr fontId="1"/>
  </si>
  <si>
    <t>2.3±0.2</t>
    <phoneticPr fontId="1"/>
  </si>
  <si>
    <r>
      <t>90</t>
    </r>
    <r>
      <rPr>
        <vertAlign val="superscript"/>
        <sz val="12"/>
        <color theme="1"/>
        <rFont val="ＭＳ Ｐゴシック (本文)"/>
        <family val="3"/>
        <charset val="128"/>
      </rPr>
      <t>*</t>
    </r>
    <phoneticPr fontId="1"/>
  </si>
  <si>
    <r>
      <t>84</t>
    </r>
    <r>
      <rPr>
        <vertAlign val="superscript"/>
        <sz val="12"/>
        <color theme="1"/>
        <rFont val="ＭＳ Ｐゴシック (本文)"/>
      </rPr>
      <t>*</t>
    </r>
    <phoneticPr fontId="1"/>
  </si>
  <si>
    <r>
      <t>31</t>
    </r>
    <r>
      <rPr>
        <vertAlign val="superscript"/>
        <sz val="12"/>
        <color theme="1"/>
        <rFont val="ＭＳ Ｐゴシック (本文)"/>
      </rPr>
      <t>*</t>
    </r>
    <phoneticPr fontId="1"/>
  </si>
  <si>
    <r>
      <t>1.5±0.5</t>
    </r>
    <r>
      <rPr>
        <vertAlign val="superscript"/>
        <sz val="12"/>
        <color theme="1"/>
        <rFont val="ＭＳ Ｐゴシック (本文)"/>
      </rPr>
      <t>†</t>
    </r>
    <phoneticPr fontId="1"/>
  </si>
  <si>
    <r>
      <t>2.1±0.8</t>
    </r>
    <r>
      <rPr>
        <vertAlign val="superscript"/>
        <sz val="12"/>
        <color theme="1"/>
        <rFont val="ＭＳ Ｐゴシック (本文)"/>
      </rPr>
      <t>†</t>
    </r>
    <phoneticPr fontId="1"/>
  </si>
  <si>
    <t xml:space="preserve"> Data from the 1980s study and the current study are included.</t>
  </si>
  <si>
    <r>
      <rPr>
        <vertAlign val="superscript"/>
        <sz val="12"/>
        <color theme="1"/>
        <rFont val="ＭＳ Ｐゴシック (本文)"/>
      </rPr>
      <t>*</t>
    </r>
    <r>
      <rPr>
        <sz val="12"/>
        <color theme="1"/>
        <rFont val="ＭＳ Ｐゴシック"/>
        <family val="2"/>
        <charset val="128"/>
        <scheme val="minor"/>
      </rPr>
      <t>significant difference between 1980's and current data at each of age group using x</t>
    </r>
    <r>
      <rPr>
        <vertAlign val="superscript"/>
        <sz val="12"/>
        <color theme="1"/>
        <rFont val="ＭＳ Ｐゴシック (本文)"/>
      </rPr>
      <t>2</t>
    </r>
    <r>
      <rPr>
        <sz val="12"/>
        <color theme="1"/>
        <rFont val="ＭＳ Ｐゴシック"/>
        <family val="2"/>
        <charset val="128"/>
        <scheme val="minor"/>
      </rPr>
      <t xml:space="preserve"> test.</t>
    </r>
    <phoneticPr fontId="1"/>
  </si>
  <si>
    <r>
      <rPr>
        <vertAlign val="superscript"/>
        <sz val="12"/>
        <color theme="1"/>
        <rFont val="ＭＳ Ｐゴシック (本文)"/>
      </rPr>
      <t>†</t>
    </r>
    <r>
      <rPr>
        <sz val="12"/>
        <color theme="1"/>
        <rFont val="ＭＳ Ｐゴシック"/>
        <family val="2"/>
        <charset val="128"/>
        <scheme val="minor"/>
      </rPr>
      <t>significant difference between 1980's and current data at each of age group using 95% confidence interval.</t>
    </r>
    <phoneticPr fontId="1"/>
  </si>
  <si>
    <t xml:space="preserve">Table 5.The mean probing pocket depth , mean clinical attachment levels and percentage of participants in each age group with one or more sites exhibiting attachment levels exceeding specific thresholds.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</si>
</sst>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rgb="FF000000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ajor"/>
    </font>
    <font>
      <vertAlign val="superscript"/>
      <sz val="12"/>
      <color theme="1"/>
      <name val="ＭＳ Ｐゴシック (本文)"/>
      <family val="3"/>
      <charset val="128"/>
    </font>
    <font>
      <vertAlign val="superscript"/>
      <sz val="12"/>
      <color theme="1"/>
      <name val="ＭＳ Ｐゴシック (本文)"/>
    </font>
    <font>
      <sz val="12"/>
      <color rgb="FFFF0000"/>
      <name val="ＭＳ Ｐゴシック"/>
      <family val="2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0" fillId="2" borderId="2" xfId="0" applyFill="1" applyBorder="1"/>
    <xf numFmtId="0" fontId="5" fillId="2" borderId="2" xfId="0" applyFont="1" applyFill="1" applyBorder="1" applyAlignment="1">
      <alignment horizontal="center"/>
    </xf>
    <xf numFmtId="176" fontId="5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</cellXfs>
  <cellStyles count="24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ハイパーリンク" xfId="117" builtinId="8" hidden="1"/>
    <cellStyle name="ハイパーリンク" xfId="119" builtinId="8" hidden="1"/>
    <cellStyle name="ハイパーリンク" xfId="121" builtinId="8" hidden="1"/>
    <cellStyle name="ハイパーリンク" xfId="123" builtinId="8" hidden="1"/>
    <cellStyle name="ハイパーリンク" xfId="125" builtinId="8" hidden="1"/>
    <cellStyle name="ハイパーリンク" xfId="127" builtinId="8" hidden="1"/>
    <cellStyle name="ハイパーリンク" xfId="129" builtinId="8" hidden="1"/>
    <cellStyle name="ハイパーリンク" xfId="131" builtinId="8" hidden="1"/>
    <cellStyle name="ハイパーリンク" xfId="133" builtinId="8" hidden="1"/>
    <cellStyle name="ハイパーリンク" xfId="135" builtinId="8" hidden="1"/>
    <cellStyle name="ハイパーリンク" xfId="137" builtinId="8" hidden="1"/>
    <cellStyle name="ハイパーリンク" xfId="139" builtinId="8" hidden="1"/>
    <cellStyle name="ハイパーリンク" xfId="141" builtinId="8" hidden="1"/>
    <cellStyle name="ハイパーリンク" xfId="143" builtinId="8" hidden="1"/>
    <cellStyle name="ハイパーリンク" xfId="145" builtinId="8" hidden="1"/>
    <cellStyle name="ハイパーリンク" xfId="147" builtinId="8" hidden="1"/>
    <cellStyle name="ハイパーリンク" xfId="149" builtinId="8" hidden="1"/>
    <cellStyle name="ハイパーリンク" xfId="151" builtinId="8" hidden="1"/>
    <cellStyle name="ハイパーリンク" xfId="153" builtinId="8" hidden="1"/>
    <cellStyle name="ハイパーリンク" xfId="155" builtinId="8" hidden="1"/>
    <cellStyle name="ハイパーリンク" xfId="157" builtinId="8" hidden="1"/>
    <cellStyle name="ハイパーリンク" xfId="159" builtinId="8" hidden="1"/>
    <cellStyle name="ハイパーリンク" xfId="161" builtinId="8" hidden="1"/>
    <cellStyle name="ハイパーリンク" xfId="163" builtinId="8" hidden="1"/>
    <cellStyle name="ハイパーリンク" xfId="165" builtinId="8" hidden="1"/>
    <cellStyle name="ハイパーリンク" xfId="167" builtinId="8" hidden="1"/>
    <cellStyle name="ハイパーリンク" xfId="169" builtinId="8" hidden="1"/>
    <cellStyle name="ハイパーリンク" xfId="171" builtinId="8" hidden="1"/>
    <cellStyle name="ハイパーリンク" xfId="173" builtinId="8" hidden="1"/>
    <cellStyle name="ハイパーリンク" xfId="175" builtinId="8" hidden="1"/>
    <cellStyle name="ハイパーリンク" xfId="177" builtinId="8" hidden="1"/>
    <cellStyle name="ハイパーリンク" xfId="179" builtinId="8" hidden="1"/>
    <cellStyle name="ハイパーリンク" xfId="181" builtinId="8" hidden="1"/>
    <cellStyle name="ハイパーリンク" xfId="183" builtinId="8" hidden="1"/>
    <cellStyle name="ハイパーリンク" xfId="185" builtinId="8" hidden="1"/>
    <cellStyle name="ハイパーリンク" xfId="187" builtinId="8" hidden="1"/>
    <cellStyle name="ハイパーリンク" xfId="189" builtinId="8" hidden="1"/>
    <cellStyle name="ハイパーリンク" xfId="191" builtinId="8" hidden="1"/>
    <cellStyle name="ハイパーリンク" xfId="193" builtinId="8" hidden="1"/>
    <cellStyle name="ハイパーリンク" xfId="195" builtinId="8" hidden="1"/>
    <cellStyle name="ハイパーリンク" xfId="197" builtinId="8" hidden="1"/>
    <cellStyle name="ハイパーリンク" xfId="199" builtinId="8" hidden="1"/>
    <cellStyle name="ハイパーリンク" xfId="201" builtinId="8" hidden="1"/>
    <cellStyle name="ハイパーリンク" xfId="203" builtinId="8" hidden="1"/>
    <cellStyle name="ハイパーリンク" xfId="205" builtinId="8" hidden="1"/>
    <cellStyle name="ハイパーリンク" xfId="207" builtinId="8" hidden="1"/>
    <cellStyle name="ハイパーリンク" xfId="209" builtinId="8" hidden="1"/>
    <cellStyle name="ハイパーリンク" xfId="211" builtinId="8" hidden="1"/>
    <cellStyle name="ハイパーリンク" xfId="213" builtinId="8" hidden="1"/>
    <cellStyle name="ハイパーリンク" xfId="215" builtinId="8" hidden="1"/>
    <cellStyle name="ハイパーリンク" xfId="217" builtinId="8" hidden="1"/>
    <cellStyle name="ハイパーリンク" xfId="219" builtinId="8" hidden="1"/>
    <cellStyle name="ハイパーリンク" xfId="221" builtinId="8" hidden="1"/>
    <cellStyle name="ハイパーリンク" xfId="223" builtinId="8" hidden="1"/>
    <cellStyle name="ハイパーリンク" xfId="225" builtinId="8" hidden="1"/>
    <cellStyle name="ハイパーリンク" xfId="227" builtinId="8" hidden="1"/>
    <cellStyle name="ハイパーリンク" xfId="229" builtinId="8" hidden="1"/>
    <cellStyle name="ハイパーリンク" xfId="231" builtinId="8" hidden="1"/>
    <cellStyle name="ハイパーリンク" xfId="233" builtinId="8" hidden="1"/>
    <cellStyle name="ハイパーリンク" xfId="235" builtinId="8" hidden="1"/>
    <cellStyle name="ハイパーリンク" xfId="237" builtinId="8" hidden="1"/>
    <cellStyle name="ハイパーリンク" xfId="239" builtinId="8" hidden="1"/>
    <cellStyle name="ハイパーリンク" xfId="241" builtinId="8" hidden="1"/>
    <cellStyle name="ハイパーリンク" xfId="24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  <cellStyle name="表示済みのハイパーリンク" xfId="118" builtinId="9" hidden="1"/>
    <cellStyle name="表示済みのハイパーリンク" xfId="120" builtinId="9" hidden="1"/>
    <cellStyle name="表示済みのハイパーリンク" xfId="122" builtinId="9" hidden="1"/>
    <cellStyle name="表示済みのハイパーリンク" xfId="124" builtinId="9" hidden="1"/>
    <cellStyle name="表示済みのハイパーリンク" xfId="126" builtinId="9" hidden="1"/>
    <cellStyle name="表示済みのハイパーリンク" xfId="128" builtinId="9" hidden="1"/>
    <cellStyle name="表示済みのハイパーリンク" xfId="130" builtinId="9" hidden="1"/>
    <cellStyle name="表示済みのハイパーリンク" xfId="132" builtinId="9" hidden="1"/>
    <cellStyle name="表示済みのハイパーリンク" xfId="134" builtinId="9" hidden="1"/>
    <cellStyle name="表示済みのハイパーリンク" xfId="136" builtinId="9" hidden="1"/>
    <cellStyle name="表示済みのハイパーリンク" xfId="138" builtinId="9" hidden="1"/>
    <cellStyle name="表示済みのハイパーリンク" xfId="140" builtinId="9" hidden="1"/>
    <cellStyle name="表示済みのハイパーリンク" xfId="142" builtinId="9" hidden="1"/>
    <cellStyle name="表示済みのハイパーリンク" xfId="144" builtinId="9" hidden="1"/>
    <cellStyle name="表示済みのハイパーリンク" xfId="146" builtinId="9" hidden="1"/>
    <cellStyle name="表示済みのハイパーリンク" xfId="148" builtinId="9" hidden="1"/>
    <cellStyle name="表示済みのハイパーリンク" xfId="150" builtinId="9" hidden="1"/>
    <cellStyle name="表示済みのハイパーリンク" xfId="152" builtinId="9" hidden="1"/>
    <cellStyle name="表示済みのハイパーリンク" xfId="154" builtinId="9" hidden="1"/>
    <cellStyle name="表示済みのハイパーリンク" xfId="156" builtinId="9" hidden="1"/>
    <cellStyle name="表示済みのハイパーリンク" xfId="158" builtinId="9" hidden="1"/>
    <cellStyle name="表示済みのハイパーリンク" xfId="160" builtinId="9" hidden="1"/>
    <cellStyle name="表示済みのハイパーリンク" xfId="162" builtinId="9" hidden="1"/>
    <cellStyle name="表示済みのハイパーリンク" xfId="164" builtinId="9" hidden="1"/>
    <cellStyle name="表示済みのハイパーリンク" xfId="166" builtinId="9" hidden="1"/>
    <cellStyle name="表示済みのハイパーリンク" xfId="168" builtinId="9" hidden="1"/>
    <cellStyle name="表示済みのハイパーリンク" xfId="170" builtinId="9" hidden="1"/>
    <cellStyle name="表示済みのハイパーリンク" xfId="172" builtinId="9" hidden="1"/>
    <cellStyle name="表示済みのハイパーリンク" xfId="174" builtinId="9" hidden="1"/>
    <cellStyle name="表示済みのハイパーリンク" xfId="176" builtinId="9" hidden="1"/>
    <cellStyle name="表示済みのハイパーリンク" xfId="178" builtinId="9" hidden="1"/>
    <cellStyle name="表示済みのハイパーリンク" xfId="180" builtinId="9" hidden="1"/>
    <cellStyle name="表示済みのハイパーリンク" xfId="182" builtinId="9" hidden="1"/>
    <cellStyle name="表示済みのハイパーリンク" xfId="184" builtinId="9" hidden="1"/>
    <cellStyle name="表示済みのハイパーリンク" xfId="186" builtinId="9" hidden="1"/>
    <cellStyle name="表示済みのハイパーリンク" xfId="188" builtinId="9" hidden="1"/>
    <cellStyle name="表示済みのハイパーリンク" xfId="190" builtinId="9" hidden="1"/>
    <cellStyle name="表示済みのハイパーリンク" xfId="192" builtinId="9" hidden="1"/>
    <cellStyle name="表示済みのハイパーリンク" xfId="194" builtinId="9" hidden="1"/>
    <cellStyle name="表示済みのハイパーリンク" xfId="196" builtinId="9" hidden="1"/>
    <cellStyle name="表示済みのハイパーリンク" xfId="198" builtinId="9" hidden="1"/>
    <cellStyle name="表示済みのハイパーリンク" xfId="200" builtinId="9" hidden="1"/>
    <cellStyle name="表示済みのハイパーリンク" xfId="202" builtinId="9" hidden="1"/>
    <cellStyle name="表示済みのハイパーリンク" xfId="204" builtinId="9" hidden="1"/>
    <cellStyle name="表示済みのハイパーリンク" xfId="206" builtinId="9" hidden="1"/>
    <cellStyle name="表示済みのハイパーリンク" xfId="208" builtinId="9" hidden="1"/>
    <cellStyle name="表示済みのハイパーリンク" xfId="210" builtinId="9" hidden="1"/>
    <cellStyle name="表示済みのハイパーリンク" xfId="212" builtinId="9" hidden="1"/>
    <cellStyle name="表示済みのハイパーリンク" xfId="214" builtinId="9" hidden="1"/>
    <cellStyle name="表示済みのハイパーリンク" xfId="216" builtinId="9" hidden="1"/>
    <cellStyle name="表示済みのハイパーリンク" xfId="218" builtinId="9" hidden="1"/>
    <cellStyle name="表示済みのハイパーリンク" xfId="220" builtinId="9" hidden="1"/>
    <cellStyle name="表示済みのハイパーリンク" xfId="222" builtinId="9" hidden="1"/>
    <cellStyle name="表示済みのハイパーリンク" xfId="224" builtinId="9" hidden="1"/>
    <cellStyle name="表示済みのハイパーリンク" xfId="226" builtinId="9" hidden="1"/>
    <cellStyle name="表示済みのハイパーリンク" xfId="228" builtinId="9" hidden="1"/>
    <cellStyle name="表示済みのハイパーリンク" xfId="230" builtinId="9" hidden="1"/>
    <cellStyle name="表示済みのハイパーリンク" xfId="232" builtinId="9" hidden="1"/>
    <cellStyle name="表示済みのハイパーリンク" xfId="234" builtinId="9" hidden="1"/>
    <cellStyle name="表示済みのハイパーリンク" xfId="236" builtinId="9" hidden="1"/>
    <cellStyle name="表示済みのハイパーリンク" xfId="238" builtinId="9" hidden="1"/>
    <cellStyle name="表示済みのハイパーリンク" xfId="240" builtinId="9" hidden="1"/>
    <cellStyle name="表示済みのハイパーリンク" xfId="242" builtinId="9" hidden="1"/>
    <cellStyle name="表示済みのハイパーリンク" xfId="24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52AAA-460D-904E-B7BD-D8501D5BEA28}">
  <dimension ref="A1:Q36"/>
  <sheetViews>
    <sheetView topLeftCell="D13" zoomScale="120" zoomScaleNormal="120" workbookViewId="0">
      <selection activeCell="Q36" sqref="Q36"/>
    </sheetView>
  </sheetViews>
  <sheetFormatPr baseColWidth="10" defaultColWidth="12.83203125" defaultRowHeight="15"/>
  <cols>
    <col min="2" max="2" width="22.1640625" customWidth="1"/>
    <col min="3" max="3" width="11.33203125" customWidth="1"/>
    <col min="4" max="4" width="11.83203125" customWidth="1"/>
    <col min="5" max="5" width="11.5" customWidth="1"/>
    <col min="6" max="6" width="10.6640625" customWidth="1"/>
    <col min="7" max="8" width="11.1640625" customWidth="1"/>
    <col min="9" max="9" width="9" customWidth="1"/>
    <col min="10" max="10" width="5.1640625" customWidth="1"/>
    <col min="11" max="12" width="10.83203125" customWidth="1"/>
    <col min="16" max="16" width="11.6640625" customWidth="1"/>
    <col min="17" max="17" width="10.83203125" customWidth="1"/>
  </cols>
  <sheetData>
    <row r="1" spans="1:17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</row>
    <row r="2" spans="1:17">
      <c r="A2" s="1"/>
      <c r="B2" s="5"/>
      <c r="C2" s="6" t="s">
        <v>22</v>
      </c>
      <c r="D2" s="6" t="s">
        <v>21</v>
      </c>
      <c r="E2" s="6"/>
      <c r="F2" s="6" t="s">
        <v>33</v>
      </c>
      <c r="G2" s="6"/>
      <c r="H2" s="6"/>
      <c r="I2" s="6"/>
      <c r="J2" s="6"/>
      <c r="K2" s="6"/>
      <c r="L2" s="6"/>
      <c r="M2" s="5"/>
      <c r="N2" s="6" t="s">
        <v>25</v>
      </c>
      <c r="O2" s="6"/>
      <c r="P2" s="6"/>
      <c r="Q2" s="6"/>
    </row>
    <row r="3" spans="1:17">
      <c r="A3" s="1"/>
      <c r="B3" s="8"/>
      <c r="C3" s="9" t="s">
        <v>26</v>
      </c>
      <c r="D3" s="9" t="s">
        <v>27</v>
      </c>
      <c r="E3" s="9" t="s">
        <v>28</v>
      </c>
      <c r="F3" s="9" t="s">
        <v>29</v>
      </c>
      <c r="G3" s="4" t="s">
        <v>30</v>
      </c>
      <c r="H3" s="4" t="s">
        <v>31</v>
      </c>
      <c r="I3" s="4" t="s">
        <v>32</v>
      </c>
      <c r="J3" s="4"/>
      <c r="K3" s="9" t="s">
        <v>26</v>
      </c>
      <c r="L3" s="9" t="s">
        <v>27</v>
      </c>
      <c r="M3" s="9" t="s">
        <v>28</v>
      </c>
      <c r="N3" s="9" t="s">
        <v>29</v>
      </c>
      <c r="O3" s="4" t="s">
        <v>30</v>
      </c>
      <c r="P3" s="4" t="s">
        <v>31</v>
      </c>
      <c r="Q3" s="4" t="s">
        <v>32</v>
      </c>
    </row>
    <row r="4" spans="1:17">
      <c r="A4" s="1"/>
      <c r="B4" s="6" t="s">
        <v>34</v>
      </c>
      <c r="C4" s="5">
        <v>53</v>
      </c>
      <c r="D4" s="5">
        <v>51</v>
      </c>
      <c r="E4" s="5">
        <v>95</v>
      </c>
      <c r="F4" s="5">
        <v>52</v>
      </c>
      <c r="G4" s="5">
        <v>38</v>
      </c>
      <c r="H4" s="5">
        <v>30</v>
      </c>
      <c r="I4" s="5">
        <v>319</v>
      </c>
      <c r="J4" s="5"/>
      <c r="K4" s="5">
        <v>52</v>
      </c>
      <c r="L4" s="5">
        <v>84</v>
      </c>
      <c r="M4" s="5">
        <v>63</v>
      </c>
      <c r="N4" s="5">
        <v>87</v>
      </c>
      <c r="O4" s="5">
        <v>170</v>
      </c>
      <c r="P4" s="5">
        <v>117</v>
      </c>
      <c r="Q4" s="5">
        <v>573</v>
      </c>
    </row>
    <row r="5" spans="1:17">
      <c r="A5" s="1"/>
      <c r="B5" s="8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>
      <c r="A6" s="1"/>
      <c r="B6" s="3" t="s">
        <v>35</v>
      </c>
      <c r="C6" s="4">
        <v>81</v>
      </c>
      <c r="D6" s="4">
        <v>94</v>
      </c>
      <c r="E6" s="4">
        <v>98</v>
      </c>
      <c r="F6" s="4">
        <v>98</v>
      </c>
      <c r="G6" s="4">
        <v>90</v>
      </c>
      <c r="H6" s="4">
        <v>96</v>
      </c>
      <c r="I6" s="4">
        <v>83</v>
      </c>
      <c r="J6" s="4"/>
      <c r="K6" s="4" t="s">
        <v>1</v>
      </c>
      <c r="L6" s="4" t="s">
        <v>3</v>
      </c>
      <c r="M6" s="4" t="s">
        <v>5</v>
      </c>
      <c r="N6" s="4" t="s">
        <v>11</v>
      </c>
      <c r="O6" s="4" t="s">
        <v>16</v>
      </c>
      <c r="P6" s="4"/>
      <c r="Q6" s="4"/>
    </row>
    <row r="7" spans="1:17">
      <c r="A7" s="1"/>
      <c r="B7" s="3" t="s">
        <v>36</v>
      </c>
      <c r="C7" s="4">
        <v>19</v>
      </c>
      <c r="D7" s="4">
        <v>31</v>
      </c>
      <c r="E7" s="4">
        <v>55</v>
      </c>
      <c r="F7" s="4">
        <v>62</v>
      </c>
      <c r="G7" s="4">
        <v>84</v>
      </c>
      <c r="H7" s="4">
        <v>82</v>
      </c>
      <c r="I7" s="4">
        <v>52</v>
      </c>
      <c r="J7" s="4"/>
      <c r="K7" s="4" t="s">
        <v>1</v>
      </c>
      <c r="L7" s="4" t="s">
        <v>23</v>
      </c>
      <c r="M7" s="4" t="s">
        <v>6</v>
      </c>
      <c r="N7" s="4" t="s">
        <v>12</v>
      </c>
      <c r="O7" s="4" t="s">
        <v>15</v>
      </c>
      <c r="P7" s="4"/>
      <c r="Q7" s="4"/>
    </row>
    <row r="8" spans="1:17">
      <c r="A8" s="1"/>
      <c r="B8" s="3" t="s">
        <v>37</v>
      </c>
      <c r="C8" s="4" t="s">
        <v>40</v>
      </c>
      <c r="D8" s="4" t="s">
        <v>42</v>
      </c>
      <c r="E8" s="4" t="s">
        <v>43</v>
      </c>
      <c r="F8" s="4" t="s">
        <v>44</v>
      </c>
      <c r="G8" s="4" t="s">
        <v>8</v>
      </c>
      <c r="H8" s="4" t="s">
        <v>45</v>
      </c>
      <c r="I8" s="4" t="s">
        <v>51</v>
      </c>
      <c r="J8" s="4"/>
      <c r="K8" s="4" t="s">
        <v>2</v>
      </c>
      <c r="L8" s="4" t="s">
        <v>4</v>
      </c>
      <c r="M8" s="4" t="s">
        <v>7</v>
      </c>
      <c r="N8" s="4" t="s">
        <v>13</v>
      </c>
      <c r="O8" s="4" t="s">
        <v>17</v>
      </c>
      <c r="P8" s="4"/>
      <c r="Q8" s="4"/>
    </row>
    <row r="9" spans="1:17">
      <c r="A9" s="1"/>
      <c r="B9" s="3" t="s">
        <v>38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>
      <c r="A10" s="1"/>
      <c r="B10" s="10" t="s">
        <v>39</v>
      </c>
      <c r="C10" s="7" t="s">
        <v>46</v>
      </c>
      <c r="D10" s="7" t="s">
        <v>19</v>
      </c>
      <c r="E10" s="7" t="s">
        <v>20</v>
      </c>
      <c r="F10" s="7" t="s">
        <v>47</v>
      </c>
      <c r="G10" s="7" t="s">
        <v>48</v>
      </c>
      <c r="H10" s="7" t="s">
        <v>49</v>
      </c>
      <c r="I10" s="7" t="s">
        <v>50</v>
      </c>
      <c r="J10" s="7"/>
      <c r="K10" s="7" t="s">
        <v>1</v>
      </c>
      <c r="L10" s="7" t="s">
        <v>9</v>
      </c>
      <c r="M10" s="7" t="s">
        <v>10</v>
      </c>
      <c r="N10" s="7" t="s">
        <v>14</v>
      </c>
      <c r="O10" s="7" t="s">
        <v>18</v>
      </c>
      <c r="P10" s="7"/>
      <c r="Q10" s="7"/>
    </row>
    <row r="11" spans="1:17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7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7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20" spans="3:17">
      <c r="C20">
        <f t="shared" ref="C20:I20" si="0">C4*C6/100</f>
        <v>42.93</v>
      </c>
      <c r="D20">
        <f t="shared" si="0"/>
        <v>47.94</v>
      </c>
      <c r="E20">
        <f t="shared" si="0"/>
        <v>93.1</v>
      </c>
      <c r="F20">
        <f t="shared" si="0"/>
        <v>50.96</v>
      </c>
      <c r="G20">
        <f t="shared" si="0"/>
        <v>34.200000000000003</v>
      </c>
      <c r="H20">
        <f t="shared" si="0"/>
        <v>28.8</v>
      </c>
      <c r="I20">
        <f t="shared" si="0"/>
        <v>264.77</v>
      </c>
      <c r="K20">
        <v>3</v>
      </c>
      <c r="L20">
        <v>1</v>
      </c>
      <c r="M20">
        <v>1</v>
      </c>
      <c r="N20">
        <v>1</v>
      </c>
      <c r="O20">
        <v>1</v>
      </c>
      <c r="P20">
        <v>1</v>
      </c>
      <c r="Q20">
        <f>SUM(K20:P20)</f>
        <v>8</v>
      </c>
    </row>
    <row r="21" spans="3:17">
      <c r="C21">
        <f t="shared" ref="C21:I21" si="1">C4*C7/100</f>
        <v>10.07</v>
      </c>
      <c r="D21">
        <f t="shared" si="1"/>
        <v>15.81</v>
      </c>
      <c r="E21">
        <f t="shared" si="1"/>
        <v>52.25</v>
      </c>
      <c r="F21">
        <f t="shared" si="1"/>
        <v>32.24</v>
      </c>
      <c r="G21">
        <f t="shared" si="1"/>
        <v>31.92</v>
      </c>
      <c r="H21">
        <f t="shared" si="1"/>
        <v>24.6</v>
      </c>
      <c r="I21">
        <f t="shared" si="1"/>
        <v>165.88</v>
      </c>
      <c r="K21">
        <v>38</v>
      </c>
      <c r="L21">
        <v>17</v>
      </c>
      <c r="M21">
        <v>13</v>
      </c>
      <c r="N21">
        <v>11</v>
      </c>
      <c r="O21">
        <v>12</v>
      </c>
      <c r="P21">
        <v>3</v>
      </c>
      <c r="Q21">
        <f t="shared" ref="Q21:Q24" si="2">SUM(K21:P21)</f>
        <v>94</v>
      </c>
    </row>
    <row r="23" spans="3:17">
      <c r="C23">
        <v>43</v>
      </c>
      <c r="D23">
        <v>48</v>
      </c>
      <c r="E23">
        <v>93</v>
      </c>
      <c r="F23">
        <v>51</v>
      </c>
      <c r="G23">
        <v>34</v>
      </c>
      <c r="H23">
        <v>29</v>
      </c>
      <c r="I23">
        <v>265</v>
      </c>
      <c r="K23">
        <f>K4-K20</f>
        <v>49</v>
      </c>
      <c r="L23">
        <f t="shared" ref="L23:O23" si="3">L4-L20</f>
        <v>83</v>
      </c>
      <c r="M23">
        <f t="shared" si="3"/>
        <v>62</v>
      </c>
      <c r="N23">
        <f>N4-N20</f>
        <v>86</v>
      </c>
      <c r="O23">
        <f t="shared" si="3"/>
        <v>169</v>
      </c>
      <c r="P23">
        <f>P4-P20</f>
        <v>116</v>
      </c>
      <c r="Q23">
        <f t="shared" si="2"/>
        <v>565</v>
      </c>
    </row>
    <row r="24" spans="3:17">
      <c r="C24">
        <v>10</v>
      </c>
      <c r="D24">
        <v>16</v>
      </c>
      <c r="E24">
        <v>53</v>
      </c>
      <c r="F24">
        <v>32</v>
      </c>
      <c r="G24">
        <v>32</v>
      </c>
      <c r="H24">
        <v>25</v>
      </c>
      <c r="I24">
        <v>166</v>
      </c>
      <c r="K24">
        <f>K4-K21</f>
        <v>14</v>
      </c>
      <c r="L24">
        <f t="shared" ref="L24:P24" si="4">L4-L21</f>
        <v>67</v>
      </c>
      <c r="M24">
        <f t="shared" si="4"/>
        <v>50</v>
      </c>
      <c r="N24">
        <f t="shared" si="4"/>
        <v>76</v>
      </c>
      <c r="O24">
        <f t="shared" si="4"/>
        <v>158</v>
      </c>
      <c r="P24">
        <f t="shared" si="4"/>
        <v>114</v>
      </c>
      <c r="Q24">
        <f t="shared" si="2"/>
        <v>479</v>
      </c>
    </row>
    <row r="26" spans="3:17">
      <c r="C26">
        <f>100*C23/C4</f>
        <v>81.132075471698116</v>
      </c>
      <c r="D26">
        <f t="shared" ref="D26:I26" si="5">100*D23/D4</f>
        <v>94.117647058823536</v>
      </c>
      <c r="E26">
        <f t="shared" si="5"/>
        <v>97.89473684210526</v>
      </c>
      <c r="F26">
        <f t="shared" si="5"/>
        <v>98.07692307692308</v>
      </c>
      <c r="G26">
        <f t="shared" si="5"/>
        <v>89.473684210526315</v>
      </c>
      <c r="H26">
        <f t="shared" si="5"/>
        <v>96.666666666666671</v>
      </c>
      <c r="I26">
        <f t="shared" si="5"/>
        <v>83.072100313479623</v>
      </c>
      <c r="K26">
        <f>100*K23/K4</f>
        <v>94.230769230769226</v>
      </c>
      <c r="L26">
        <f>100*L23/L4</f>
        <v>98.80952380952381</v>
      </c>
      <c r="M26">
        <f t="shared" ref="M26:O26" si="6">100*M23/M4</f>
        <v>98.412698412698418</v>
      </c>
      <c r="N26">
        <f t="shared" si="6"/>
        <v>98.850574712643677</v>
      </c>
      <c r="O26">
        <f t="shared" si="6"/>
        <v>99.411764705882348</v>
      </c>
      <c r="P26">
        <f>100*P23/P4</f>
        <v>99.145299145299148</v>
      </c>
      <c r="Q26">
        <f>100*Q23/Q4</f>
        <v>98.603839441535783</v>
      </c>
    </row>
    <row r="27" spans="3:17">
      <c r="C27">
        <f>100*C24/C4</f>
        <v>18.867924528301888</v>
      </c>
      <c r="D27">
        <f t="shared" ref="D27:I27" si="7">100*D24/D4</f>
        <v>31.372549019607842</v>
      </c>
      <c r="E27">
        <f t="shared" si="7"/>
        <v>55.789473684210527</v>
      </c>
      <c r="F27">
        <f t="shared" si="7"/>
        <v>61.53846153846154</v>
      </c>
      <c r="G27">
        <f t="shared" si="7"/>
        <v>84.21052631578948</v>
      </c>
      <c r="H27">
        <f t="shared" si="7"/>
        <v>83.333333333333329</v>
      </c>
      <c r="I27">
        <f t="shared" si="7"/>
        <v>52.037617554858933</v>
      </c>
      <c r="K27">
        <f>100*K24/K4</f>
        <v>26.923076923076923</v>
      </c>
      <c r="L27">
        <f>100*L24/L4</f>
        <v>79.761904761904759</v>
      </c>
      <c r="M27">
        <f t="shared" ref="M27:O27" si="8">100*M24/M4</f>
        <v>79.365079365079367</v>
      </c>
      <c r="N27">
        <f t="shared" si="8"/>
        <v>87.356321839080465</v>
      </c>
      <c r="O27">
        <f t="shared" si="8"/>
        <v>92.941176470588232</v>
      </c>
      <c r="P27">
        <f>100*P24/P4</f>
        <v>97.435897435897431</v>
      </c>
      <c r="Q27">
        <f>100*Q24/Q4</f>
        <v>83.595113438045374</v>
      </c>
    </row>
    <row r="28" spans="3:17">
      <c r="K28" t="s">
        <v>52</v>
      </c>
      <c r="L28" t="s">
        <v>53</v>
      </c>
      <c r="M28" t="s">
        <v>54</v>
      </c>
      <c r="N28" t="s">
        <v>55</v>
      </c>
      <c r="O28" t="s">
        <v>56</v>
      </c>
      <c r="P28" t="s">
        <v>57</v>
      </c>
    </row>
    <row r="29" spans="3:17">
      <c r="K29">
        <v>4</v>
      </c>
      <c r="L29">
        <v>1</v>
      </c>
      <c r="M29">
        <v>0</v>
      </c>
      <c r="N29">
        <v>0</v>
      </c>
      <c r="O29">
        <v>0</v>
      </c>
      <c r="P29">
        <v>0</v>
      </c>
      <c r="Q29">
        <f>SUM(K29:P29)</f>
        <v>5</v>
      </c>
    </row>
    <row r="30" spans="3:17">
      <c r="K30">
        <v>60</v>
      </c>
      <c r="L30">
        <v>25</v>
      </c>
      <c r="M30">
        <v>11</v>
      </c>
      <c r="N30">
        <v>12</v>
      </c>
      <c r="O30">
        <v>7</v>
      </c>
      <c r="P30">
        <v>1</v>
      </c>
      <c r="Q30">
        <f t="shared" ref="Q30" si="9">SUM(K30:P30)</f>
        <v>116</v>
      </c>
    </row>
    <row r="32" spans="3:17">
      <c r="K32">
        <f>K4-K29</f>
        <v>48</v>
      </c>
      <c r="L32">
        <f t="shared" ref="L32:P32" si="10">L4-L29</f>
        <v>83</v>
      </c>
      <c r="M32">
        <f t="shared" si="10"/>
        <v>63</v>
      </c>
      <c r="N32">
        <f t="shared" si="10"/>
        <v>87</v>
      </c>
      <c r="O32">
        <f t="shared" si="10"/>
        <v>170</v>
      </c>
      <c r="P32">
        <f t="shared" si="10"/>
        <v>117</v>
      </c>
      <c r="Q32">
        <f>Q4-Q29</f>
        <v>568</v>
      </c>
    </row>
    <row r="33" spans="11:17">
      <c r="K33">
        <f>K4-K30</f>
        <v>-8</v>
      </c>
      <c r="L33">
        <f t="shared" ref="L33:P33" si="11">L4-L30</f>
        <v>59</v>
      </c>
      <c r="M33">
        <f t="shared" si="11"/>
        <v>52</v>
      </c>
      <c r="N33">
        <f t="shared" si="11"/>
        <v>75</v>
      </c>
      <c r="O33">
        <f t="shared" si="11"/>
        <v>163</v>
      </c>
      <c r="P33">
        <f t="shared" si="11"/>
        <v>116</v>
      </c>
      <c r="Q33">
        <f>Q4-Q30</f>
        <v>457</v>
      </c>
    </row>
    <row r="34" spans="11:17">
      <c r="K34">
        <v>20</v>
      </c>
      <c r="L34">
        <v>30</v>
      </c>
      <c r="M34">
        <v>40</v>
      </c>
      <c r="N34">
        <v>50</v>
      </c>
      <c r="O34">
        <v>60</v>
      </c>
      <c r="P34">
        <v>70</v>
      </c>
    </row>
    <row r="35" spans="11:17">
      <c r="K35">
        <v>95.8333333333333</v>
      </c>
      <c r="L35">
        <v>98.611111111111114</v>
      </c>
      <c r="M35">
        <v>100</v>
      </c>
      <c r="N35">
        <v>100</v>
      </c>
      <c r="O35">
        <v>100</v>
      </c>
      <c r="P35">
        <v>100</v>
      </c>
      <c r="Q35">
        <f>100*Q32/Q4</f>
        <v>99.127399650959859</v>
      </c>
    </row>
    <row r="36" spans="11:17">
      <c r="K36">
        <v>37.5</v>
      </c>
      <c r="L36">
        <v>65.2777777777778</v>
      </c>
      <c r="M36">
        <v>81.967213114754102</v>
      </c>
      <c r="N36">
        <v>90.909090909090907</v>
      </c>
      <c r="O36">
        <v>96.045197740112997</v>
      </c>
      <c r="P36">
        <v>97.727272727272734</v>
      </c>
      <c r="Q36">
        <f>100*Q33/Q4</f>
        <v>79.755671902268759</v>
      </c>
    </row>
  </sheetData>
  <phoneticPr fontId="1"/>
  <pageMargins left="0.7" right="0.7" top="0.75" bottom="0.75" header="0.3" footer="0.3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6"/>
  <sheetViews>
    <sheetView tabSelected="1" topLeftCell="B1" zoomScale="120" zoomScaleNormal="120" workbookViewId="0">
      <selection activeCell="C20" sqref="C20"/>
    </sheetView>
  </sheetViews>
  <sheetFormatPr baseColWidth="10" defaultColWidth="12.83203125" defaultRowHeight="15"/>
  <cols>
    <col min="2" max="2" width="22.1640625" customWidth="1"/>
    <col min="3" max="3" width="11.33203125" customWidth="1"/>
    <col min="4" max="4" width="11.83203125" customWidth="1"/>
    <col min="5" max="5" width="11.5" customWidth="1"/>
    <col min="6" max="6" width="10.6640625" customWidth="1"/>
    <col min="7" max="8" width="11.1640625" customWidth="1"/>
    <col min="9" max="9" width="9" customWidth="1"/>
    <col min="10" max="10" width="5.1640625" customWidth="1"/>
    <col min="11" max="12" width="10.83203125" customWidth="1"/>
    <col min="16" max="16" width="11.6640625" customWidth="1"/>
    <col min="17" max="17" width="10.83203125" customWidth="1"/>
  </cols>
  <sheetData>
    <row r="1" spans="1:1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 t="s">
        <v>76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spans="1:18">
      <c r="A3" s="1"/>
      <c r="B3" s="1" t="s">
        <v>73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"/>
      <c r="Q3" s="1"/>
      <c r="R3" s="1"/>
    </row>
    <row r="4" spans="1:18">
      <c r="A4" s="1"/>
      <c r="B4" s="5"/>
      <c r="C4" s="6" t="s">
        <v>22</v>
      </c>
      <c r="D4" s="6" t="s">
        <v>21</v>
      </c>
      <c r="E4" s="6"/>
      <c r="F4" s="6" t="s">
        <v>33</v>
      </c>
      <c r="G4" s="6"/>
      <c r="H4" s="6"/>
      <c r="I4" s="6"/>
      <c r="J4" s="6"/>
      <c r="K4" s="6"/>
      <c r="L4" s="6"/>
      <c r="M4" s="5"/>
      <c r="N4" s="6" t="s">
        <v>25</v>
      </c>
      <c r="O4" s="6"/>
      <c r="P4" s="6"/>
      <c r="Q4" s="6"/>
      <c r="R4" s="1"/>
    </row>
    <row r="5" spans="1:18">
      <c r="A5" s="1"/>
      <c r="B5" s="8"/>
      <c r="C5" s="9" t="s">
        <v>26</v>
      </c>
      <c r="D5" s="9" t="s">
        <v>27</v>
      </c>
      <c r="E5" s="9" t="s">
        <v>28</v>
      </c>
      <c r="F5" s="9" t="s">
        <v>29</v>
      </c>
      <c r="G5" s="4" t="s">
        <v>30</v>
      </c>
      <c r="H5" s="4" t="s">
        <v>31</v>
      </c>
      <c r="I5" s="4" t="s">
        <v>32</v>
      </c>
      <c r="J5" s="4"/>
      <c r="K5" s="9" t="s">
        <v>26</v>
      </c>
      <c r="L5" s="9" t="s">
        <v>27</v>
      </c>
      <c r="M5" s="9" t="s">
        <v>28</v>
      </c>
      <c r="N5" s="9" t="s">
        <v>29</v>
      </c>
      <c r="O5" s="4" t="s">
        <v>30</v>
      </c>
      <c r="P5" s="4" t="s">
        <v>31</v>
      </c>
      <c r="Q5" s="4" t="s">
        <v>32</v>
      </c>
      <c r="R5" s="1"/>
    </row>
    <row r="6" spans="1:18">
      <c r="A6" s="1"/>
      <c r="B6" s="6" t="s">
        <v>34</v>
      </c>
      <c r="C6" s="5">
        <v>53</v>
      </c>
      <c r="D6" s="5">
        <v>51</v>
      </c>
      <c r="E6" s="5">
        <v>95</v>
      </c>
      <c r="F6" s="5">
        <v>52</v>
      </c>
      <c r="G6" s="5">
        <v>38</v>
      </c>
      <c r="H6" s="5">
        <v>30</v>
      </c>
      <c r="I6" s="5">
        <v>319</v>
      </c>
      <c r="J6" s="5"/>
      <c r="K6" s="5">
        <v>52</v>
      </c>
      <c r="L6" s="5">
        <v>84</v>
      </c>
      <c r="M6" s="5">
        <v>63</v>
      </c>
      <c r="N6" s="5">
        <v>87</v>
      </c>
      <c r="O6" s="5">
        <v>170</v>
      </c>
      <c r="P6" s="5">
        <v>117</v>
      </c>
      <c r="Q6" s="5">
        <v>573</v>
      </c>
      <c r="R6" s="1"/>
    </row>
    <row r="7" spans="1:18">
      <c r="A7" s="1"/>
      <c r="B7" s="8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1"/>
    </row>
    <row r="8" spans="1:18" ht="18">
      <c r="A8" s="1"/>
      <c r="B8" s="3" t="s">
        <v>35</v>
      </c>
      <c r="C8" s="4">
        <v>81</v>
      </c>
      <c r="D8" s="4">
        <v>94</v>
      </c>
      <c r="E8" s="4">
        <v>98</v>
      </c>
      <c r="F8" s="4">
        <v>98</v>
      </c>
      <c r="G8" s="4" t="s">
        <v>68</v>
      </c>
      <c r="H8" s="4">
        <v>96</v>
      </c>
      <c r="I8" s="4">
        <v>83</v>
      </c>
      <c r="J8" s="4"/>
      <c r="K8" s="12">
        <v>80.8</v>
      </c>
      <c r="L8" s="13">
        <v>99.1</v>
      </c>
      <c r="M8" s="13">
        <v>100</v>
      </c>
      <c r="N8" s="13">
        <v>100</v>
      </c>
      <c r="O8" s="13">
        <v>100</v>
      </c>
      <c r="P8" s="13">
        <v>100</v>
      </c>
      <c r="Q8" s="13">
        <v>92.1</v>
      </c>
      <c r="R8" s="1"/>
    </row>
    <row r="9" spans="1:18" ht="18">
      <c r="A9" s="1"/>
      <c r="B9" s="3" t="s">
        <v>36</v>
      </c>
      <c r="C9" s="4">
        <v>19</v>
      </c>
      <c r="D9" s="4" t="s">
        <v>70</v>
      </c>
      <c r="E9" s="4">
        <v>55</v>
      </c>
      <c r="F9" s="4">
        <v>62</v>
      </c>
      <c r="G9" s="4" t="s">
        <v>69</v>
      </c>
      <c r="H9" s="4">
        <v>82</v>
      </c>
      <c r="I9" s="4">
        <v>52</v>
      </c>
      <c r="J9" s="4"/>
      <c r="K9" s="13">
        <v>13.5</v>
      </c>
      <c r="L9" s="13">
        <v>40.5</v>
      </c>
      <c r="M9" s="13">
        <v>62</v>
      </c>
      <c r="N9" s="13">
        <v>65.599999999999994</v>
      </c>
      <c r="O9" s="13">
        <v>80.8</v>
      </c>
      <c r="P9" s="14">
        <v>95.5</v>
      </c>
      <c r="Q9" s="13">
        <v>70.3</v>
      </c>
      <c r="R9" s="1"/>
    </row>
    <row r="10" spans="1:18" ht="18">
      <c r="A10" s="1"/>
      <c r="B10" s="3" t="s">
        <v>37</v>
      </c>
      <c r="C10" s="4" t="s">
        <v>40</v>
      </c>
      <c r="D10" s="4" t="s">
        <v>71</v>
      </c>
      <c r="E10" s="4" t="s">
        <v>72</v>
      </c>
      <c r="F10" s="4" t="s">
        <v>44</v>
      </c>
      <c r="G10" s="4" t="s">
        <v>8</v>
      </c>
      <c r="H10" s="4" t="s">
        <v>45</v>
      </c>
      <c r="I10" s="4" t="s">
        <v>51</v>
      </c>
      <c r="J10" s="4"/>
      <c r="K10" s="4" t="s">
        <v>41</v>
      </c>
      <c r="L10" s="4" t="s">
        <v>58</v>
      </c>
      <c r="M10" s="4" t="s">
        <v>24</v>
      </c>
      <c r="N10" s="4" t="s">
        <v>59</v>
      </c>
      <c r="O10" s="4" t="s">
        <v>60</v>
      </c>
      <c r="P10" s="4" t="s">
        <v>61</v>
      </c>
      <c r="Q10" s="4" t="s">
        <v>62</v>
      </c>
      <c r="R10" s="1"/>
    </row>
    <row r="11" spans="1:18">
      <c r="A11" s="1"/>
      <c r="B11" s="3" t="s">
        <v>38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1"/>
    </row>
    <row r="12" spans="1:18">
      <c r="A12" s="1"/>
      <c r="B12" s="10" t="s">
        <v>39</v>
      </c>
      <c r="C12" s="7" t="s">
        <v>46</v>
      </c>
      <c r="D12" s="7" t="s">
        <v>19</v>
      </c>
      <c r="E12" s="7" t="s">
        <v>20</v>
      </c>
      <c r="F12" s="7" t="s">
        <v>47</v>
      </c>
      <c r="G12" s="7" t="s">
        <v>48</v>
      </c>
      <c r="H12" s="7" t="s">
        <v>49</v>
      </c>
      <c r="I12" s="7" t="s">
        <v>50</v>
      </c>
      <c r="J12" s="7"/>
      <c r="K12" s="11" t="s">
        <v>67</v>
      </c>
      <c r="L12" s="11" t="s">
        <v>66</v>
      </c>
      <c r="M12" s="11" t="s">
        <v>65</v>
      </c>
      <c r="N12" s="11" t="s">
        <v>24</v>
      </c>
      <c r="O12" s="11" t="s">
        <v>24</v>
      </c>
      <c r="P12" s="11" t="s">
        <v>63</v>
      </c>
      <c r="Q12" s="11" t="s">
        <v>64</v>
      </c>
      <c r="R12" s="1"/>
    </row>
    <row r="13" spans="1:18" ht="18">
      <c r="A13" s="1"/>
      <c r="B13" s="1" t="s">
        <v>74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8">
      <c r="A14" s="1"/>
      <c r="B14" s="1" t="s">
        <v>75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</sheetData>
  <phoneticPr fontId="1"/>
  <pageMargins left="0.7" right="0.7" top="0.75" bottom="0.75" header="0.3" footer="0.3"/>
  <pageSetup paperSize="9" scale="61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cp:lastPrinted>2019-04-05T02:34:35Z</cp:lastPrinted>
  <dcterms:created xsi:type="dcterms:W3CDTF">2017-05-29T09:53:16Z</dcterms:created>
  <dcterms:modified xsi:type="dcterms:W3CDTF">2020-01-16T15:23:35Z</dcterms:modified>
</cp:coreProperties>
</file>